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Land Tables\"/>
    </mc:Choice>
  </mc:AlternateContent>
  <xr:revisionPtr revIDLastSave="0" documentId="13_ncr:1_{4BCC08E7-DAC4-4950-B060-51CB081C1336}" xr6:coauthVersionLast="47" xr6:coauthVersionMax="47" xr10:uidLastSave="{00000000-0000-0000-0000-000000000000}"/>
  <bookViews>
    <workbookView xWindow="-120" yWindow="-120" windowWidth="29040" windowHeight="15720" xr2:uid="{A9A6306A-5FAA-4295-BA81-2796D12A4DAF}"/>
  </bookViews>
  <sheets>
    <sheet name="Land Analysi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K2" i="2"/>
  <c r="Q2" i="2" s="1"/>
  <c r="R2" i="2"/>
  <c r="I3" i="2"/>
  <c r="K3" i="2"/>
  <c r="S3" i="2" s="1"/>
  <c r="I4" i="2"/>
  <c r="K4" i="2"/>
  <c r="Q4" i="2" s="1"/>
  <c r="D5" i="2"/>
  <c r="G5" i="2"/>
  <c r="H5" i="2"/>
  <c r="J5" i="2"/>
  <c r="L5" i="2"/>
  <c r="M5" i="2"/>
  <c r="O5" i="2"/>
  <c r="P5" i="2"/>
  <c r="S2" i="2" l="1"/>
  <c r="I7" i="2"/>
  <c r="Q3" i="2"/>
  <c r="I6" i="2"/>
  <c r="R3" i="2"/>
  <c r="S4" i="2"/>
  <c r="R4" i="2"/>
  <c r="K5" i="2"/>
  <c r="S7" i="2" l="1"/>
  <c r="P7" i="2"/>
  <c r="M7" i="2"/>
</calcChain>
</file>

<file path=xl/sharedStrings.xml><?xml version="1.0" encoding="utf-8"?>
<sst xmlns="http://schemas.openxmlformats.org/spreadsheetml/2006/main" count="86" uniqueCount="71">
  <si>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</si>
  <si>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</si>
  <si>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</si>
  <si>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</si>
  <si>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</si>
  <si>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</si>
  <si>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</si>
  <si>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</si>
  <si>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</si>
  <si>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</si>
  <si>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</si>
  <si>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</si>
  <si>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</si>
  <si>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</si>
  <si>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</si>
  <si>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</si>
  <si>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</si>
  <si>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</si>
  <si>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</si>
  <si>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</si>
  <si>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</si>
  <si>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</si>
  <si>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</si>
  <si>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</si>
  <si>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</si>
  <si>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</si>
  <si>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</si>
  <si>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</si>
  <si>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</si>
  <si>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</si>
  <si>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</si>
  <si>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</si>
  <si>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</si>
  <si>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</si>
  <si>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</si>
  <si>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</si>
  <si>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</si>
  <si>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</si>
  <si>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</si>
  <si>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</si>
  <si>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</si>
  <si>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</si>
  <si>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</si>
  <si>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</si>
  <si>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</si>
  <si>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03-ARM'S LENGTH</t>
  </si>
  <si>
    <t>RRS</t>
  </si>
  <si>
    <t>FAIR SUBDIVISION</t>
  </si>
  <si>
    <t>FAIR SUBDIVISIO</t>
  </si>
  <si>
    <t>20-280-007-00</t>
  </si>
  <si>
    <t>CRESCENT DR V/L</t>
  </si>
  <si>
    <t>4618-361</t>
  </si>
  <si>
    <t>RES VAC</t>
  </si>
  <si>
    <t>402</t>
  </si>
  <si>
    <t>20-280-017-00</t>
  </si>
  <si>
    <t>PEPPERBROOKE LN V/L</t>
  </si>
  <si>
    <t>19-MULTI PARCEL ARM'S LENGTH</t>
  </si>
  <si>
    <t>4637-124</t>
  </si>
  <si>
    <t>20-280-018-00</t>
  </si>
  <si>
    <t>20-280-020-00</t>
  </si>
  <si>
    <t>4723-818</t>
  </si>
  <si>
    <t>20-280-019-00</t>
  </si>
  <si>
    <t>001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</si>
  <si>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</si>
  <si>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</si>
  <si>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</si>
  <si>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</si>
  <si>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</si>
  <si>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</si>
  <si>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</si>
  <si>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Concluded FF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</si>
</sst>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6" fontId="0" fillId="4" borderId="0" xfId="0" applyNumberFormat="1" applyFill="1"/>
    <xf numFmtId="6" fontId="0" fillId="4" borderId="0" xfId="0" applyNumberFormat="1" applyFill="1" applyAlignment="1">
      <alignment horizontal="right"/>
    </xf>
    <xf numFmtId="166" fontId="0" fillId="4" borderId="0" xfId="0" applyNumberFormat="1" applyFill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7CC12-223F-4E0C-A8DC-1F7511A1AD2A}">
  <dimension ref="A1:BL9"/>
  <sheetViews>
    <sheetView tabSelected="1" workbookViewId="0">
      <selection activeCell="M17" sqref="M17"/>
    </sheetView>
  </sheetViews>
  <sheetFormatPr defaultRowHeight="15" x14ac:dyDescent="0.25"/>
  <cols>
    <col min="1" max="1" width="14.28515625" bestFit="1" customWidth="1"/>
    <col min="2" max="2" width="22.85546875" bestFit="1" customWidth="1"/>
    <col min="3" max="3" width="9.28515625" style="25" bestFit="1" customWidth="1"/>
    <col min="4" max="4" width="10.85546875" style="15" bestFit="1" customWidth="1"/>
    <col min="5" max="5" width="5.5703125" bestFit="1" customWidth="1"/>
    <col min="6" max="6" width="30.140625" bestFit="1" customWidth="1"/>
    <col min="7" max="7" width="10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855468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17.28515625" bestFit="1" customWidth="1"/>
    <col min="25" max="25" width="6.85546875" bestFit="1" customWidth="1"/>
    <col min="26" max="26" width="6.42578125" bestFit="1" customWidth="1"/>
    <col min="27" max="27" width="14.42578125" bestFit="1" customWidth="1"/>
    <col min="28" max="28" width="12.42578125" bestFit="1" customWidth="1"/>
    <col min="29" max="29" width="5.42578125" bestFit="1" customWidth="1"/>
    <col min="30" max="31" width="15.7109375" bestFit="1" customWidth="1"/>
    <col min="32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49</v>
      </c>
      <c r="B2" t="s">
        <v>50</v>
      </c>
      <c r="C2" s="25">
        <v>44322</v>
      </c>
      <c r="D2" s="15">
        <v>28000</v>
      </c>
      <c r="E2" t="s">
        <v>44</v>
      </c>
      <c r="F2" t="s">
        <v>45</v>
      </c>
      <c r="G2" s="15">
        <v>28000</v>
      </c>
      <c r="H2" s="15">
        <v>7500</v>
      </c>
      <c r="I2" s="20">
        <f>H2/G2*100</f>
        <v>26.785714285714285</v>
      </c>
      <c r="J2" s="15">
        <v>15000</v>
      </c>
      <c r="K2" s="15">
        <f>G2-0</f>
        <v>28000</v>
      </c>
      <c r="L2" s="15">
        <v>15000</v>
      </c>
      <c r="M2" s="30">
        <v>100</v>
      </c>
      <c r="N2" s="34">
        <v>150</v>
      </c>
      <c r="O2" s="39">
        <v>0.34399999999999997</v>
      </c>
      <c r="P2" s="39">
        <v>0.34399999999999997</v>
      </c>
      <c r="Q2" s="15">
        <f>K2/M2</f>
        <v>280</v>
      </c>
      <c r="R2" s="15">
        <f>K2/O2</f>
        <v>81395.348837209312</v>
      </c>
      <c r="S2" s="44">
        <f>K2/O2/43560</f>
        <v>1.8685800926815728</v>
      </c>
      <c r="T2" s="39">
        <v>100</v>
      </c>
      <c r="U2" s="5" t="s">
        <v>46</v>
      </c>
      <c r="V2" t="s">
        <v>51</v>
      </c>
      <c r="X2" t="s">
        <v>47</v>
      </c>
      <c r="Y2">
        <v>0</v>
      </c>
      <c r="Z2">
        <v>0</v>
      </c>
      <c r="AA2" s="6">
        <v>39349</v>
      </c>
      <c r="AB2" t="s">
        <v>52</v>
      </c>
      <c r="AC2" s="7" t="s">
        <v>53</v>
      </c>
      <c r="AD2" t="s">
        <v>48</v>
      </c>
    </row>
    <row r="3" spans="1:64" x14ac:dyDescent="0.25">
      <c r="A3" t="s">
        <v>54</v>
      </c>
      <c r="B3" t="s">
        <v>55</v>
      </c>
      <c r="C3" s="25">
        <v>44365</v>
      </c>
      <c r="D3" s="15">
        <v>22000</v>
      </c>
      <c r="E3" t="s">
        <v>44</v>
      </c>
      <c r="F3" t="s">
        <v>56</v>
      </c>
      <c r="G3" s="15">
        <v>22000</v>
      </c>
      <c r="H3" s="15">
        <v>12000</v>
      </c>
      <c r="I3" s="20">
        <f>H3/G3*100</f>
        <v>54.54545454545454</v>
      </c>
      <c r="J3" s="15">
        <v>30000</v>
      </c>
      <c r="K3" s="15">
        <f>G3-0</f>
        <v>22000</v>
      </c>
      <c r="L3" s="15">
        <v>30000</v>
      </c>
      <c r="M3" s="30">
        <v>200</v>
      </c>
      <c r="N3" s="34">
        <v>429</v>
      </c>
      <c r="O3" s="39">
        <v>0.98499999999999999</v>
      </c>
      <c r="P3" s="39">
        <v>0.48</v>
      </c>
      <c r="Q3" s="15">
        <f>K3/M3</f>
        <v>110</v>
      </c>
      <c r="R3" s="15">
        <f>K3/O3</f>
        <v>22335.02538071066</v>
      </c>
      <c r="S3" s="44">
        <f>K3/O3/43560</f>
        <v>0.51274162949289859</v>
      </c>
      <c r="T3" s="39">
        <v>200</v>
      </c>
      <c r="U3" s="5" t="s">
        <v>46</v>
      </c>
      <c r="V3" t="s">
        <v>57</v>
      </c>
      <c r="W3" t="s">
        <v>58</v>
      </c>
      <c r="X3" t="s">
        <v>47</v>
      </c>
      <c r="Y3">
        <v>0</v>
      </c>
      <c r="Z3">
        <v>0</v>
      </c>
      <c r="AA3" s="6">
        <v>39349</v>
      </c>
      <c r="AB3" t="s">
        <v>52</v>
      </c>
      <c r="AC3" s="7" t="s">
        <v>53</v>
      </c>
      <c r="AD3" t="s">
        <v>48</v>
      </c>
    </row>
    <row r="4" spans="1:64" ht="15.75" thickBot="1" x14ac:dyDescent="0.3">
      <c r="A4" t="s">
        <v>59</v>
      </c>
      <c r="B4" t="s">
        <v>55</v>
      </c>
      <c r="C4" s="25">
        <v>44574</v>
      </c>
      <c r="D4" s="15">
        <v>22000</v>
      </c>
      <c r="E4" t="s">
        <v>44</v>
      </c>
      <c r="F4" t="s">
        <v>56</v>
      </c>
      <c r="G4" s="15">
        <v>22000</v>
      </c>
      <c r="H4" s="15">
        <v>11400</v>
      </c>
      <c r="I4" s="20">
        <f>H4/G4*100</f>
        <v>51.81818181818182</v>
      </c>
      <c r="J4" s="15">
        <v>28500</v>
      </c>
      <c r="K4" s="15">
        <f>G4-0</f>
        <v>22000</v>
      </c>
      <c r="L4" s="15">
        <v>28500</v>
      </c>
      <c r="M4" s="30">
        <v>190</v>
      </c>
      <c r="N4" s="34">
        <v>433.96000700000002</v>
      </c>
      <c r="O4" s="39">
        <v>0.94199999999999995</v>
      </c>
      <c r="P4" s="39">
        <v>0.45900000000000002</v>
      </c>
      <c r="Q4" s="15">
        <f>K4/M4</f>
        <v>115.78947368421052</v>
      </c>
      <c r="R4" s="15">
        <f>K4/O4</f>
        <v>23354.564755838641</v>
      </c>
      <c r="S4" s="44">
        <f>K4/O4/43560</f>
        <v>0.53614703296231958</v>
      </c>
      <c r="T4" s="39">
        <v>190</v>
      </c>
      <c r="U4" s="5" t="s">
        <v>46</v>
      </c>
      <c r="V4" t="s">
        <v>60</v>
      </c>
      <c r="W4" t="s">
        <v>61</v>
      </c>
      <c r="X4" t="s">
        <v>47</v>
      </c>
      <c r="Y4">
        <v>0</v>
      </c>
      <c r="Z4">
        <v>0</v>
      </c>
      <c r="AA4" s="6">
        <v>44945</v>
      </c>
      <c r="AB4" t="s">
        <v>52</v>
      </c>
      <c r="AC4" s="7" t="s">
        <v>62</v>
      </c>
      <c r="AD4" t="s">
        <v>48</v>
      </c>
    </row>
    <row r="5" spans="1:64" ht="15.75" thickTop="1" x14ac:dyDescent="0.25">
      <c r="A5" s="8"/>
      <c r="B5" s="8"/>
      <c r="C5" s="26" t="s">
        <v>63</v>
      </c>
      <c r="D5" s="16">
        <f>+SUM(D2:D4)</f>
        <v>72000</v>
      </c>
      <c r="E5" s="8"/>
      <c r="F5" s="8"/>
      <c r="G5" s="16">
        <f>+SUM(G2:G4)</f>
        <v>72000</v>
      </c>
      <c r="H5" s="16">
        <f>+SUM(H2:H4)</f>
        <v>30900</v>
      </c>
      <c r="I5" s="21"/>
      <c r="J5" s="16">
        <f>+SUM(J2:J4)</f>
        <v>73500</v>
      </c>
      <c r="K5" s="16">
        <f>+SUM(K2:K4)</f>
        <v>72000</v>
      </c>
      <c r="L5" s="16">
        <f>+SUM(L2:L4)</f>
        <v>73500</v>
      </c>
      <c r="M5" s="31">
        <f>+SUM(M2:M4)</f>
        <v>490</v>
      </c>
      <c r="N5" s="35"/>
      <c r="O5" s="40">
        <f>+SUM(O2:O4)</f>
        <v>2.2709999999999999</v>
      </c>
      <c r="P5" s="40">
        <f>+SUM(P2:P4)</f>
        <v>1.2829999999999999</v>
      </c>
      <c r="Q5" s="16"/>
      <c r="R5" s="16"/>
      <c r="S5" s="45"/>
      <c r="T5" s="40"/>
      <c r="U5" s="9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64" x14ac:dyDescent="0.25">
      <c r="A6" s="10"/>
      <c r="B6" s="10"/>
      <c r="C6" s="27"/>
      <c r="D6" s="17"/>
      <c r="E6" s="10"/>
      <c r="F6" s="10"/>
      <c r="G6" s="17"/>
      <c r="H6" s="17" t="s">
        <v>64</v>
      </c>
      <c r="I6" s="22">
        <f>H5/G5*100</f>
        <v>42.916666666666664</v>
      </c>
      <c r="J6" s="17"/>
      <c r="K6" s="17"/>
      <c r="L6" s="17" t="s">
        <v>65</v>
      </c>
      <c r="M6" s="32"/>
      <c r="N6" s="36"/>
      <c r="O6" s="41" t="s">
        <v>65</v>
      </c>
      <c r="P6" s="41"/>
      <c r="Q6" s="17"/>
      <c r="R6" s="17" t="s">
        <v>65</v>
      </c>
      <c r="S6" s="46"/>
      <c r="T6" s="4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64" x14ac:dyDescent="0.25">
      <c r="A7" s="12"/>
      <c r="B7" s="12"/>
      <c r="C7" s="28"/>
      <c r="D7" s="18"/>
      <c r="E7" s="12"/>
      <c r="F7" s="12"/>
      <c r="G7" s="18"/>
      <c r="H7" s="18" t="s">
        <v>66</v>
      </c>
      <c r="I7" s="23">
        <f>STDEV(I2:I4)</f>
        <v>15.300684225338919</v>
      </c>
      <c r="J7" s="18"/>
      <c r="K7" s="18"/>
      <c r="L7" s="18" t="s">
        <v>67</v>
      </c>
      <c r="M7" s="48">
        <f>K5/M5</f>
        <v>146.9387755102041</v>
      </c>
      <c r="N7" s="37"/>
      <c r="O7" s="42" t="s">
        <v>68</v>
      </c>
      <c r="P7" s="42">
        <f>K5/O5</f>
        <v>31704.095112285337</v>
      </c>
      <c r="Q7" s="18"/>
      <c r="R7" s="18" t="s">
        <v>69</v>
      </c>
      <c r="S7" s="47">
        <f>K5/O5/43560</f>
        <v>0.72782587493767992</v>
      </c>
      <c r="T7" s="42"/>
      <c r="U7" s="13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9" spans="1:64" x14ac:dyDescent="0.25">
      <c r="K9" s="49"/>
      <c r="L9" s="50" t="s">
        <v>70</v>
      </c>
      <c r="M9" s="51">
        <v>150</v>
      </c>
    </row>
  </sheetData>
  <conditionalFormatting sqref="A2:AR4">
    <cfRule type="expression" dxfId="1" priority="3" stopIfTrue="1">
      <formula>MOD(ROW(),4)&gt;1</formula>
    </cfRule>
    <cfRule type="expression" dxfId="0" priority="4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6EB5D-473A-40BC-AB63-728CA24C79E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2024-12-17T14:46:27Z</dcterms:created>
  <dcterms:modified xsi:type="dcterms:W3CDTF">2024-12-17T14:48:48Z</dcterms:modified>
</cp:coreProperties>
</file>